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dra\Desktop\"/>
    </mc:Choice>
  </mc:AlternateContent>
  <xr:revisionPtr revIDLastSave="0" documentId="8_{03D07C44-B258-49C7-8EFB-2DDECAB9F56E}" xr6:coauthVersionLast="47" xr6:coauthVersionMax="47" xr10:uidLastSave="{00000000-0000-0000-0000-000000000000}"/>
  <bookViews>
    <workbookView xWindow="-110" yWindow="-110" windowWidth="19420" windowHeight="11020" xr2:uid="{8296DCB3-AB58-431A-95FD-9455299D2F10}"/>
  </bookViews>
  <sheets>
    <sheet name="Sept. 2021" sheetId="3" r:id="rId1"/>
    <sheet name="June 2021" sheetId="4" r:id="rId2"/>
    <sheet name="April 2021" sheetId="1" r:id="rId3"/>
    <sheet name="Feb 2021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3" l="1"/>
  <c r="L15" i="3"/>
  <c r="K15" i="3"/>
  <c r="J15" i="3"/>
  <c r="I15" i="3"/>
  <c r="H15" i="3"/>
  <c r="G15" i="3"/>
  <c r="F15" i="3"/>
  <c r="E15" i="3"/>
  <c r="D15" i="3"/>
  <c r="C15" i="3"/>
  <c r="F9" i="3"/>
  <c r="E9" i="3"/>
  <c r="D9" i="3"/>
  <c r="C9" i="3"/>
  <c r="M15" i="4"/>
  <c r="L15" i="4"/>
  <c r="K15" i="4"/>
  <c r="J15" i="4"/>
  <c r="I15" i="4"/>
  <c r="H15" i="4"/>
  <c r="G15" i="4"/>
  <c r="F15" i="4"/>
  <c r="E15" i="4"/>
  <c r="D15" i="4"/>
  <c r="C15" i="4"/>
  <c r="C9" i="4"/>
  <c r="F9" i="4"/>
  <c r="E9" i="4"/>
  <c r="D9" i="4"/>
  <c r="E13" i="1"/>
  <c r="F7" i="1"/>
  <c r="E7" i="1"/>
  <c r="D7" i="1"/>
  <c r="D7" i="2"/>
  <c r="C7" i="1"/>
  <c r="M15" i="1" l="1"/>
  <c r="L15" i="1"/>
  <c r="K15" i="1"/>
  <c r="J15" i="1"/>
  <c r="I15" i="1"/>
  <c r="H15" i="1"/>
  <c r="G15" i="1"/>
  <c r="F15" i="1"/>
  <c r="E15" i="1"/>
  <c r="D15" i="1"/>
  <c r="C15" i="1"/>
  <c r="F9" i="1"/>
  <c r="E9" i="1"/>
  <c r="D9" i="1"/>
  <c r="C9" i="1"/>
  <c r="M16" i="2"/>
  <c r="L16" i="2"/>
  <c r="K16" i="2"/>
  <c r="J16" i="2"/>
  <c r="I16" i="2"/>
  <c r="H16" i="2"/>
  <c r="G16" i="2"/>
  <c r="F16" i="2"/>
  <c r="E16" i="2"/>
  <c r="D16" i="2"/>
  <c r="C16" i="2"/>
  <c r="F10" i="2"/>
  <c r="E10" i="2"/>
  <c r="D10" i="2"/>
  <c r="C10" i="2"/>
</calcChain>
</file>

<file path=xl/sharedStrings.xml><?xml version="1.0" encoding="utf-8"?>
<sst xmlns="http://schemas.openxmlformats.org/spreadsheetml/2006/main" count="108" uniqueCount="33">
  <si>
    <t>WLA Division and Section Balances</t>
  </si>
  <si>
    <t>updated 11/2/2021</t>
  </si>
  <si>
    <t>* Note: Divisions and Sections must spend through their remaining balances before they can access their allotments. At the end of each year, remaining balances will roll over. Remaining allotments will not.</t>
  </si>
  <si>
    <t>Divisions</t>
  </si>
  <si>
    <t xml:space="preserve">ALD/ACRL-WA           </t>
  </si>
  <si>
    <t>School Library Division (ScLD)</t>
  </si>
  <si>
    <t>Special Library Division (SpLD)</t>
  </si>
  <si>
    <t>Public Library Division (PLD)</t>
  </si>
  <si>
    <t>Balance 9/30/2021</t>
  </si>
  <si>
    <t>2021 Allotment</t>
  </si>
  <si>
    <t>Total</t>
  </si>
  <si>
    <t>Sections</t>
  </si>
  <si>
    <t>CATS</t>
  </si>
  <si>
    <t>CAYAS</t>
  </si>
  <si>
    <t>CLAWS</t>
  </si>
  <si>
    <t>IFS</t>
  </si>
  <si>
    <t>LIFE</t>
  </si>
  <si>
    <t>LISS</t>
  </si>
  <si>
    <t>SAIL</t>
  </si>
  <si>
    <t>SRRT</t>
  </si>
  <si>
    <t>WALE</t>
  </si>
  <si>
    <t>WALT</t>
  </si>
  <si>
    <t>WLFFTA</t>
  </si>
  <si>
    <t>updated on 11/2/2021</t>
  </si>
  <si>
    <t>Balance 6/30/2021</t>
  </si>
  <si>
    <t>updated April 2021</t>
  </si>
  <si>
    <t>Balance 4/30/2021</t>
  </si>
  <si>
    <t>Fe</t>
  </si>
  <si>
    <t>updated February 2021</t>
  </si>
  <si>
    <t>Balance 1/2021</t>
  </si>
  <si>
    <t xml:space="preserve"> </t>
  </si>
  <si>
    <t>2020 Account Correction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</si>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</sst>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wrapText="1"/>
    </xf>
    <xf numFmtId="44" fontId="2" fillId="3" borderId="4" xfId="1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left" wrapText="1"/>
    </xf>
    <xf numFmtId="44" fontId="2" fillId="3" borderId="0" xfId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right" vertical="top" wrapText="1"/>
    </xf>
    <xf numFmtId="44" fontId="0" fillId="0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44" fontId="2" fillId="2" borderId="7" xfId="1" applyFont="1" applyFill="1" applyBorder="1" applyAlignment="1">
      <alignment wrapText="1"/>
    </xf>
    <xf numFmtId="44" fontId="2" fillId="2" borderId="8" xfId="1" applyFont="1" applyFill="1" applyBorder="1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0" fontId="0" fillId="5" borderId="4" xfId="0" applyFill="1" applyBorder="1" applyAlignment="1">
      <alignment horizontal="right" vertical="top" wrapText="1"/>
    </xf>
    <xf numFmtId="0" fontId="0" fillId="5" borderId="0" xfId="0" applyFill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44" fontId="1" fillId="0" borderId="4" xfId="1" applyFont="1" applyFill="1" applyBorder="1" applyAlignment="1">
      <alignment horizontal="right" vertical="top" wrapText="1"/>
    </xf>
    <xf numFmtId="44" fontId="1" fillId="0" borderId="5" xfId="1" applyFont="1" applyFill="1" applyBorder="1" applyAlignment="1">
      <alignment horizontal="center" wrapText="1"/>
    </xf>
    <xf numFmtId="0" fontId="0" fillId="0" borderId="6" xfId="0" applyBorder="1" applyAlignment="1">
      <alignment horizontal="right" vertical="top" wrapText="1"/>
    </xf>
    <xf numFmtId="44" fontId="0" fillId="4" borderId="7" xfId="0" applyNumberFormat="1" applyFill="1" applyBorder="1" applyAlignment="1">
      <alignment wrapText="1"/>
    </xf>
    <xf numFmtId="44" fontId="1" fillId="4" borderId="7" xfId="1" applyFont="1" applyFill="1" applyBorder="1" applyAlignment="1">
      <alignment wrapText="1"/>
    </xf>
    <xf numFmtId="44" fontId="1" fillId="4" borderId="8" xfId="1" applyFont="1" applyFill="1" applyBorder="1" applyAlignment="1">
      <alignment wrapText="1"/>
    </xf>
    <xf numFmtId="0" fontId="0" fillId="0" borderId="10" xfId="0" applyBorder="1" applyAlignment="1">
      <alignment horizontal="right" vertical="top" wrapText="1"/>
    </xf>
    <xf numFmtId="44" fontId="1" fillId="4" borderId="11" xfId="1" applyFont="1" applyFill="1" applyBorder="1" applyAlignment="1">
      <alignment wrapText="1"/>
    </xf>
    <xf numFmtId="0" fontId="2" fillId="0" borderId="10" xfId="0" applyFont="1" applyBorder="1" applyAlignment="1">
      <alignment horizontal="right" vertical="top" wrapText="1"/>
    </xf>
    <xf numFmtId="44" fontId="2" fillId="2" borderId="11" xfId="1" applyFont="1" applyFill="1" applyBorder="1" applyAlignment="1">
      <alignment wrapText="1"/>
    </xf>
    <xf numFmtId="44" fontId="2" fillId="2" borderId="12" xfId="1" applyFont="1" applyFill="1" applyBorder="1" applyAlignment="1">
      <alignment wrapText="1"/>
    </xf>
    <xf numFmtId="44" fontId="2" fillId="0" borderId="13" xfId="1" applyFont="1" applyFill="1" applyBorder="1" applyAlignment="1">
      <alignment horizontal="right" vertical="top" wrapText="1"/>
    </xf>
    <xf numFmtId="44" fontId="0" fillId="0" borderId="14" xfId="1" applyFont="1" applyFill="1" applyBorder="1" applyAlignment="1">
      <alignment horizontal="center" wrapText="1"/>
    </xf>
    <xf numFmtId="44" fontId="1" fillId="0" borderId="14" xfId="1" applyFont="1" applyFill="1" applyBorder="1" applyAlignment="1">
      <alignment horizontal="center" wrapText="1"/>
    </xf>
    <xf numFmtId="44" fontId="0" fillId="0" borderId="15" xfId="1" applyFont="1" applyFill="1" applyBorder="1" applyAlignment="1">
      <alignment horizontal="center" wrapText="1"/>
    </xf>
    <xf numFmtId="44" fontId="2" fillId="3" borderId="10" xfId="1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center" vertical="center" wrapText="1"/>
    </xf>
    <xf numFmtId="44" fontId="2" fillId="3" borderId="16" xfId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4" fontId="2" fillId="0" borderId="18" xfId="1" applyFont="1" applyFill="1" applyBorder="1" applyAlignment="1">
      <alignment horizontal="right" vertical="top" wrapText="1"/>
    </xf>
    <xf numFmtId="44" fontId="0" fillId="0" borderId="19" xfId="1" applyFont="1" applyFill="1" applyBorder="1" applyAlignment="1">
      <alignment horizontal="center" wrapText="1"/>
    </xf>
    <xf numFmtId="44" fontId="1" fillId="0" borderId="19" xfId="1" applyFont="1" applyFill="1" applyBorder="1" applyAlignment="1">
      <alignment horizontal="center" wrapText="1"/>
    </xf>
    <xf numFmtId="44" fontId="0" fillId="0" borderId="20" xfId="1" applyFont="1" applyFill="1" applyBorder="1" applyAlignment="1">
      <alignment horizontal="center" wrapText="1"/>
    </xf>
    <xf numFmtId="44" fontId="2" fillId="4" borderId="11" xfId="0" applyNumberFormat="1" applyFont="1" applyFill="1" applyBorder="1" applyAlignment="1">
      <alignment wrapText="1"/>
    </xf>
    <xf numFmtId="44" fontId="2" fillId="4" borderId="11" xfId="1" applyFont="1" applyFill="1" applyBorder="1" applyAlignment="1">
      <alignment wrapText="1"/>
    </xf>
    <xf numFmtId="44" fontId="2" fillId="4" borderId="12" xfId="1" applyFont="1" applyFill="1" applyBorder="1" applyAlignment="1">
      <alignment wrapText="1"/>
    </xf>
    <xf numFmtId="0" fontId="0" fillId="5" borderId="6" xfId="0" applyFill="1" applyBorder="1" applyAlignment="1">
      <alignment horizontal="right" vertical="top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44" fontId="1" fillId="0" borderId="21" xfId="1" applyFont="1" applyFill="1" applyBorder="1" applyAlignment="1">
      <alignment horizontal="right" vertical="top" wrapText="1"/>
    </xf>
    <xf numFmtId="44" fontId="1" fillId="0" borderId="22" xfId="1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3" borderId="11" xfId="0" applyFont="1" applyFill="1" applyBorder="1" applyAlignment="1">
      <alignment horizontal="left" wrapText="1"/>
    </xf>
    <xf numFmtId="44" fontId="2" fillId="3" borderId="11" xfId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44" fontId="2" fillId="0" borderId="21" xfId="1" applyFont="1" applyFill="1" applyBorder="1" applyAlignment="1">
      <alignment horizontal="right" vertical="top" wrapText="1"/>
    </xf>
    <xf numFmtId="44" fontId="2" fillId="0" borderId="23" xfId="1" applyFont="1" applyFill="1" applyBorder="1" applyAlignment="1">
      <alignment horizontal="right" vertical="top" wrapText="1"/>
    </xf>
    <xf numFmtId="44" fontId="1" fillId="0" borderId="22" xfId="1" applyFont="1" applyFill="1" applyBorder="1" applyAlignment="1">
      <alignment horizontal="center" wrapText="1"/>
    </xf>
    <xf numFmtId="44" fontId="0" fillId="4" borderId="9" xfId="0" applyNumberFormat="1" applyFill="1" applyBorder="1" applyAlignment="1">
      <alignment wrapText="1"/>
    </xf>
    <xf numFmtId="44" fontId="1" fillId="4" borderId="9" xfId="1" applyFont="1" applyFill="1" applyBorder="1" applyAlignment="1">
      <alignment wrapText="1"/>
    </xf>
    <xf numFmtId="0" fontId="0" fillId="5" borderId="23" xfId="0" applyFill="1" applyBorder="1" applyAlignment="1">
      <alignment horizontal="center" wrapText="1"/>
    </xf>
    <xf numFmtId="44" fontId="2" fillId="0" borderId="24" xfId="1" applyFont="1" applyFill="1" applyBorder="1" applyAlignment="1">
      <alignment horizontal="right" vertical="top" wrapText="1"/>
    </xf>
    <xf numFmtId="44" fontId="1" fillId="0" borderId="10" xfId="1" applyFont="1" applyFill="1" applyBorder="1" applyAlignment="1">
      <alignment horizontal="right" vertical="top" wrapText="1"/>
    </xf>
    <xf numFmtId="44" fontId="1" fillId="0" borderId="25" xfId="1" applyFont="1" applyFill="1" applyBorder="1" applyAlignment="1">
      <alignment horizontal="center" wrapText="1"/>
    </xf>
    <xf numFmtId="44" fontId="1" fillId="0" borderId="26" xfId="1" applyFont="1" applyFill="1" applyBorder="1" applyAlignment="1">
      <alignment horizontal="center" wrapText="1"/>
    </xf>
    <xf numFmtId="44" fontId="2" fillId="4" borderId="9" xfId="0" applyNumberFormat="1" applyFont="1" applyFill="1" applyBorder="1" applyAlignment="1">
      <alignment wrapText="1"/>
    </xf>
    <xf numFmtId="44" fontId="2" fillId="4" borderId="9" xfId="1" applyFont="1" applyFill="1" applyBorder="1" applyAlignment="1">
      <alignment wrapText="1"/>
    </xf>
    <xf numFmtId="0" fontId="2" fillId="0" borderId="0" xfId="0" applyFont="1" applyAlignment="1">
      <alignment wrapText="1"/>
    </xf>
    <xf numFmtId="44" fontId="2" fillId="2" borderId="9" xfId="1" applyFont="1" applyFill="1" applyBorder="1" applyAlignment="1">
      <alignment wrapText="1"/>
    </xf>
    <xf numFmtId="44" fontId="2" fillId="0" borderId="1" xfId="1" applyFont="1" applyFill="1" applyBorder="1" applyAlignment="1">
      <alignment horizontal="right" vertical="top" wrapText="1"/>
    </xf>
    <xf numFmtId="44" fontId="2" fillId="0" borderId="10" xfId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center" vertical="center" wrapText="1"/>
    </xf>
    <xf numFmtId="44" fontId="0" fillId="0" borderId="22" xfId="1" applyFont="1" applyFill="1" applyBorder="1" applyAlignment="1">
      <alignment horizontal="center" wrapText="1"/>
    </xf>
    <xf numFmtId="44" fontId="0" fillId="0" borderId="25" xfId="1" applyFont="1" applyFill="1" applyBorder="1" applyAlignment="1">
      <alignment horizontal="center" wrapText="1"/>
    </xf>
    <xf numFmtId="44" fontId="2" fillId="3" borderId="11" xfId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0" fillId="0" borderId="27" xfId="1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4" fontId="1" fillId="4" borderId="10" xfId="1" applyFont="1" applyFill="1" applyBorder="1" applyAlignment="1">
      <alignment horizontal="center" wrapText="1"/>
    </xf>
    <xf numFmtId="44" fontId="1" fillId="4" borderId="11" xfId="1" applyFont="1" applyFill="1" applyBorder="1" applyAlignment="1">
      <alignment horizontal="center" wrapText="1"/>
    </xf>
    <xf numFmtId="44" fontId="1" fillId="4" borderId="12" xfId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1" fillId="4" borderId="1" xfId="1" applyFont="1" applyFill="1" applyBorder="1" applyAlignment="1">
      <alignment horizontal="center" wrapText="1"/>
    </xf>
    <xf numFmtId="44" fontId="1" fillId="4" borderId="2" xfId="1" applyFont="1" applyFill="1" applyBorder="1" applyAlignment="1">
      <alignment horizontal="center" wrapText="1"/>
    </xf>
    <xf numFmtId="44" fontId="1" fillId="4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78DC-528F-4C09-A51E-EA3BB753A426}">
  <dimension ref="B1:M17"/>
  <sheetViews>
    <sheetView tabSelected="1" workbookViewId="0">
      <selection activeCell="C8" sqref="C8"/>
    </sheetView>
  </sheetViews>
  <sheetFormatPr defaultRowHeight="14.5" x14ac:dyDescent="0.35"/>
  <cols>
    <col min="2" max="2" width="17" customWidth="1"/>
    <col min="3" max="3" width="11" customWidth="1"/>
    <col min="4" max="4" width="11.1796875" customWidth="1"/>
    <col min="5" max="5" width="10.1796875" customWidth="1"/>
    <col min="6" max="6" width="13.453125" bestFit="1" customWidth="1"/>
    <col min="9" max="9" width="9.7265625" customWidth="1"/>
    <col min="11" max="11" width="11.54296875" customWidth="1"/>
    <col min="12" max="12" width="10.7265625" customWidth="1"/>
    <col min="13" max="13" width="10.1796875" customWidth="1"/>
  </cols>
  <sheetData>
    <row r="1" spans="2:13" s="1" customFormat="1" ht="35.25" customHeight="1" x14ac:dyDescent="0.35">
      <c r="B1" s="80" t="s">
        <v>0</v>
      </c>
      <c r="C1" s="80"/>
      <c r="D1" s="80"/>
      <c r="E1" s="81" t="s">
        <v>1</v>
      </c>
      <c r="F1" s="82"/>
    </row>
    <row r="2" spans="2:13" s="1" customFormat="1" x14ac:dyDescent="0.35">
      <c r="B2" s="2"/>
    </row>
    <row r="3" spans="2:13" s="1" customFormat="1" ht="30" customHeight="1" x14ac:dyDescent="0.35">
      <c r="B3" s="83" t="s">
        <v>2</v>
      </c>
      <c r="C3" s="83"/>
      <c r="D3" s="83"/>
      <c r="E3" s="83"/>
      <c r="F3" s="83"/>
      <c r="G3" s="83"/>
      <c r="H3" s="83"/>
      <c r="I3" s="83"/>
    </row>
    <row r="4" spans="2:13" s="1" customFormat="1" ht="15" thickBot="1" x14ac:dyDescent="0.4">
      <c r="B4" s="2"/>
    </row>
    <row r="5" spans="2:13" s="1" customFormat="1" ht="15" thickBot="1" x14ac:dyDescent="0.4">
      <c r="B5" s="84" t="s">
        <v>3</v>
      </c>
      <c r="C5" s="85"/>
      <c r="D5" s="85"/>
      <c r="E5" s="85"/>
      <c r="F5" s="86"/>
    </row>
    <row r="6" spans="2:13" s="3" customFormat="1" ht="30" customHeight="1" thickBot="1" x14ac:dyDescent="0.4">
      <c r="B6" s="37"/>
      <c r="C6" s="74" t="s">
        <v>4</v>
      </c>
      <c r="D6" s="77" t="s">
        <v>5</v>
      </c>
      <c r="E6" s="74" t="s">
        <v>6</v>
      </c>
      <c r="F6" s="78" t="s">
        <v>7</v>
      </c>
    </row>
    <row r="7" spans="2:13" s="3" customFormat="1" ht="15" thickBot="1" x14ac:dyDescent="0.4">
      <c r="B7" s="72" t="s">
        <v>8</v>
      </c>
      <c r="C7" s="75">
        <v>13134.11</v>
      </c>
      <c r="D7" s="11">
        <v>27595.77</v>
      </c>
      <c r="E7" s="75">
        <v>9481.75</v>
      </c>
      <c r="F7" s="12">
        <v>9793.0300000000007</v>
      </c>
      <c r="H7" s="13"/>
      <c r="I7" s="13"/>
    </row>
    <row r="8" spans="2:13" s="3" customFormat="1" ht="15" thickBot="1" x14ac:dyDescent="0.4">
      <c r="B8" s="73" t="s">
        <v>9</v>
      </c>
      <c r="C8" s="76">
        <v>500</v>
      </c>
      <c r="D8" s="67">
        <v>500</v>
      </c>
      <c r="E8" s="76">
        <v>500</v>
      </c>
      <c r="F8" s="79">
        <v>500</v>
      </c>
      <c r="K8" s="1"/>
      <c r="L8" s="1"/>
      <c r="M8" s="1"/>
    </row>
    <row r="9" spans="2:13" s="1" customFormat="1" ht="15" thickBot="1" x14ac:dyDescent="0.4">
      <c r="B9" s="30" t="s">
        <v>10</v>
      </c>
      <c r="C9" s="71">
        <f>SUM(C7:C8)</f>
        <v>13634.11</v>
      </c>
      <c r="D9" s="31">
        <f>SUM(D7:D8)</f>
        <v>28095.77</v>
      </c>
      <c r="E9" s="71">
        <f>SUM(E7:E8)</f>
        <v>9981.75</v>
      </c>
      <c r="F9" s="32">
        <f>SUM(F7:F8)</f>
        <v>10293.030000000001</v>
      </c>
    </row>
    <row r="10" spans="2:13" s="1" customFormat="1" ht="15" thickBot="1" x14ac:dyDescent="0.4">
      <c r="B10" s="2"/>
      <c r="C10" s="17"/>
    </row>
    <row r="11" spans="2:13" s="1" customFormat="1" ht="15" thickBot="1" x14ac:dyDescent="0.4">
      <c r="B11" s="87" t="s">
        <v>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</row>
    <row r="12" spans="2:13" s="18" customFormat="1" ht="15" thickBot="1" x14ac:dyDescent="0.4">
      <c r="B12" s="19"/>
      <c r="C12" s="63" t="s">
        <v>12</v>
      </c>
      <c r="D12" s="49" t="s">
        <v>13</v>
      </c>
      <c r="E12" s="63" t="s">
        <v>14</v>
      </c>
      <c r="F12" s="49" t="s">
        <v>15</v>
      </c>
      <c r="G12" s="63" t="s">
        <v>16</v>
      </c>
      <c r="H12" s="49" t="s">
        <v>17</v>
      </c>
      <c r="I12" s="63" t="s">
        <v>18</v>
      </c>
      <c r="J12" s="49" t="s">
        <v>19</v>
      </c>
      <c r="K12" s="63" t="s">
        <v>20</v>
      </c>
      <c r="L12" s="49" t="s">
        <v>21</v>
      </c>
      <c r="M12" s="63" t="s">
        <v>22</v>
      </c>
    </row>
    <row r="13" spans="2:13" s="18" customFormat="1" ht="15" thickBot="1" x14ac:dyDescent="0.4">
      <c r="B13" s="64" t="s">
        <v>8</v>
      </c>
      <c r="C13" s="60">
        <v>1933.21</v>
      </c>
      <c r="D13" s="11">
        <v>4497.04</v>
      </c>
      <c r="E13" s="60">
        <v>5799.64</v>
      </c>
      <c r="F13" s="11">
        <v>360.19</v>
      </c>
      <c r="G13" s="60">
        <v>145.18</v>
      </c>
      <c r="H13" s="11">
        <v>759.32</v>
      </c>
      <c r="I13" s="60">
        <v>1914.4</v>
      </c>
      <c r="J13" s="11">
        <v>366.98</v>
      </c>
      <c r="K13" s="60">
        <v>16659.07</v>
      </c>
      <c r="L13" s="11">
        <v>1737.79</v>
      </c>
      <c r="M13" s="60">
        <v>2271.73</v>
      </c>
    </row>
    <row r="14" spans="2:13" s="18" customFormat="1" ht="15" thickBot="1" x14ac:dyDescent="0.4">
      <c r="B14" s="65" t="s">
        <v>9</v>
      </c>
      <c r="C14" s="66">
        <v>200</v>
      </c>
      <c r="D14" s="67">
        <v>200</v>
      </c>
      <c r="E14" s="66">
        <v>200</v>
      </c>
      <c r="F14" s="67">
        <v>200</v>
      </c>
      <c r="G14" s="66">
        <v>200</v>
      </c>
      <c r="H14" s="67">
        <v>200</v>
      </c>
      <c r="I14" s="66">
        <v>200</v>
      </c>
      <c r="J14" s="67">
        <v>200</v>
      </c>
      <c r="K14" s="66">
        <v>200</v>
      </c>
      <c r="L14" s="67">
        <v>200</v>
      </c>
      <c r="M14" s="66">
        <v>200</v>
      </c>
    </row>
    <row r="15" spans="2:13" s="70" customFormat="1" ht="15" thickBot="1" x14ac:dyDescent="0.4">
      <c r="B15" s="30" t="s">
        <v>10</v>
      </c>
      <c r="C15" s="68">
        <f>SUM(C13:C14)</f>
        <v>2133.21</v>
      </c>
      <c r="D15" s="46">
        <f>SUM(D13:D14)</f>
        <v>4697.04</v>
      </c>
      <c r="E15" s="69">
        <f t="shared" ref="E15:M15" si="0">SUM(E13:E14)</f>
        <v>5999.64</v>
      </c>
      <c r="F15" s="46">
        <f t="shared" si="0"/>
        <v>560.19000000000005</v>
      </c>
      <c r="G15" s="68">
        <f t="shared" si="0"/>
        <v>345.18</v>
      </c>
      <c r="H15" s="46">
        <f t="shared" si="0"/>
        <v>959.32</v>
      </c>
      <c r="I15" s="69">
        <f t="shared" si="0"/>
        <v>2114.4</v>
      </c>
      <c r="J15" s="46">
        <f t="shared" si="0"/>
        <v>566.98</v>
      </c>
      <c r="K15" s="69">
        <f t="shared" si="0"/>
        <v>16859.07</v>
      </c>
      <c r="L15" s="46">
        <f t="shared" si="0"/>
        <v>1937.79</v>
      </c>
      <c r="M15" s="69">
        <f t="shared" si="0"/>
        <v>2471.73</v>
      </c>
    </row>
    <row r="16" spans="2:13" s="1" customFormat="1" x14ac:dyDescent="0.35">
      <c r="B16" s="2"/>
      <c r="C16" s="17"/>
    </row>
    <row r="17" spans="2:3" s="1" customFormat="1" x14ac:dyDescent="0.35">
      <c r="B17" s="2"/>
      <c r="C17" s="17"/>
    </row>
  </sheetData>
  <mergeCells count="5">
    <mergeCell ref="B1:D1"/>
    <mergeCell ref="E1:F1"/>
    <mergeCell ref="B3:I3"/>
    <mergeCell ref="B5:F5"/>
    <mergeCell ref="B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9340-2EDA-49A7-8FAE-27DB212107CD}">
  <dimension ref="A1:M20"/>
  <sheetViews>
    <sheetView workbookViewId="0">
      <selection activeCell="D8" sqref="D8"/>
    </sheetView>
  </sheetViews>
  <sheetFormatPr defaultRowHeight="14.5" x14ac:dyDescent="0.35"/>
  <cols>
    <col min="2" max="2" width="10.54296875" customWidth="1"/>
    <col min="3" max="3" width="13" customWidth="1"/>
    <col min="4" max="4" width="12" bestFit="1" customWidth="1"/>
    <col min="5" max="5" width="11.1796875" customWidth="1"/>
    <col min="6" max="6" width="10.81640625" customWidth="1"/>
    <col min="9" max="9" width="10.26953125" customWidth="1"/>
    <col min="11" max="11" width="11.7265625" customWidth="1"/>
    <col min="12" max="12" width="11" customWidth="1"/>
    <col min="13" max="13" width="10.453125" customWidth="1"/>
  </cols>
  <sheetData>
    <row r="1" spans="1:13" ht="18.5" x14ac:dyDescent="0.35">
      <c r="A1" s="1"/>
      <c r="B1" s="80" t="s">
        <v>0</v>
      </c>
      <c r="C1" s="80"/>
      <c r="D1" s="80"/>
      <c r="E1" s="81" t="s">
        <v>23</v>
      </c>
      <c r="F1" s="82"/>
      <c r="G1" s="1"/>
      <c r="H1" s="1"/>
      <c r="I1" s="1"/>
      <c r="J1" s="1"/>
      <c r="K1" s="1"/>
      <c r="L1" s="1"/>
      <c r="M1" s="1"/>
    </row>
    <row r="2" spans="1:13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83" t="s">
        <v>2</v>
      </c>
      <c r="C3" s="83"/>
      <c r="D3" s="83"/>
      <c r="E3" s="83"/>
      <c r="F3" s="83"/>
      <c r="G3" s="83"/>
      <c r="H3" s="83"/>
      <c r="I3" s="83"/>
      <c r="J3" s="1"/>
      <c r="K3" s="1"/>
      <c r="L3" s="1"/>
      <c r="M3" s="1"/>
    </row>
    <row r="4" spans="1:13" ht="15" thickBot="1" x14ac:dyDescent="0.4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thickBot="1" x14ac:dyDescent="0.4">
      <c r="A5" s="1"/>
      <c r="B5" s="84" t="s">
        <v>3</v>
      </c>
      <c r="C5" s="85"/>
      <c r="D5" s="85"/>
      <c r="E5" s="85"/>
      <c r="F5" s="86"/>
      <c r="G5" s="1"/>
      <c r="H5" s="1"/>
      <c r="I5" s="1"/>
      <c r="J5" s="1"/>
      <c r="K5" s="1"/>
      <c r="L5" s="1"/>
      <c r="M5" s="1"/>
    </row>
    <row r="6" spans="1:13" ht="58.5" thickBot="1" x14ac:dyDescent="0.4">
      <c r="A6" s="3"/>
      <c r="B6" s="37"/>
      <c r="C6" s="38" t="s">
        <v>4</v>
      </c>
      <c r="D6" s="39" t="s">
        <v>5</v>
      </c>
      <c r="E6" s="38" t="s">
        <v>6</v>
      </c>
      <c r="F6" s="40" t="s">
        <v>7</v>
      </c>
      <c r="G6" s="3"/>
      <c r="H6" s="3"/>
      <c r="I6" s="3"/>
      <c r="J6" s="3"/>
      <c r="K6" s="3"/>
      <c r="L6" s="3"/>
      <c r="M6" s="3"/>
    </row>
    <row r="7" spans="1:13" ht="29" x14ac:dyDescent="0.35">
      <c r="A7" s="3"/>
      <c r="B7" s="33" t="s">
        <v>24</v>
      </c>
      <c r="C7" s="34">
        <v>13134.11</v>
      </c>
      <c r="D7" s="35">
        <v>27525.77</v>
      </c>
      <c r="E7" s="34">
        <v>9461.75</v>
      </c>
      <c r="F7" s="36">
        <v>9773.0300000000007</v>
      </c>
      <c r="G7" s="3"/>
      <c r="H7" s="13"/>
      <c r="I7" s="13"/>
      <c r="J7" s="3"/>
      <c r="K7" s="3"/>
      <c r="L7" s="3"/>
      <c r="M7" s="3"/>
    </row>
    <row r="8" spans="1:13" ht="29.5" thickBot="1" x14ac:dyDescent="0.4">
      <c r="A8" s="3"/>
      <c r="B8" s="41" t="s">
        <v>9</v>
      </c>
      <c r="C8" s="42">
        <v>500</v>
      </c>
      <c r="D8" s="43">
        <v>500</v>
      </c>
      <c r="E8" s="42">
        <v>500</v>
      </c>
      <c r="F8" s="44">
        <v>500</v>
      </c>
      <c r="G8" s="3"/>
      <c r="H8" s="3"/>
      <c r="I8" s="3"/>
      <c r="J8" s="3"/>
      <c r="K8" s="1"/>
      <c r="L8" s="1"/>
      <c r="M8" s="1"/>
    </row>
    <row r="9" spans="1:13" ht="15" thickBot="1" x14ac:dyDescent="0.4">
      <c r="A9" s="1"/>
      <c r="B9" s="30" t="s">
        <v>10</v>
      </c>
      <c r="C9" s="31">
        <f>SUM(C7:C8)</f>
        <v>13634.11</v>
      </c>
      <c r="D9" s="31">
        <f>SUM(D7:D8)</f>
        <v>28025.77</v>
      </c>
      <c r="E9" s="31">
        <f>SUM(E7:E8)</f>
        <v>9961.75</v>
      </c>
      <c r="F9" s="32">
        <f>SUM(F7:F8)</f>
        <v>10273.030000000001</v>
      </c>
      <c r="G9" s="1"/>
      <c r="H9" s="1"/>
      <c r="I9" s="1"/>
      <c r="J9" s="1"/>
      <c r="K9" s="1"/>
      <c r="L9" s="1"/>
      <c r="M9" s="1"/>
    </row>
    <row r="10" spans="1:13" ht="15" thickBot="1" x14ac:dyDescent="0.4">
      <c r="A10" s="1"/>
      <c r="B10" s="2"/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thickBot="1" x14ac:dyDescent="0.4">
      <c r="A11" s="1"/>
      <c r="B11" s="87" t="s">
        <v>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</row>
    <row r="12" spans="1:13" ht="15" thickBot="1" x14ac:dyDescent="0.4">
      <c r="A12" s="18"/>
      <c r="B12" s="19"/>
      <c r="C12" s="63" t="s">
        <v>12</v>
      </c>
      <c r="D12" s="49" t="s">
        <v>13</v>
      </c>
      <c r="E12" s="63" t="s">
        <v>14</v>
      </c>
      <c r="F12" s="49" t="s">
        <v>15</v>
      </c>
      <c r="G12" s="63" t="s">
        <v>16</v>
      </c>
      <c r="H12" s="49" t="s">
        <v>17</v>
      </c>
      <c r="I12" s="63" t="s">
        <v>18</v>
      </c>
      <c r="J12" s="49" t="s">
        <v>19</v>
      </c>
      <c r="K12" s="63" t="s">
        <v>20</v>
      </c>
      <c r="L12" s="49" t="s">
        <v>21</v>
      </c>
      <c r="M12" s="63" t="s">
        <v>22</v>
      </c>
    </row>
    <row r="13" spans="1:13" ht="29" x14ac:dyDescent="0.35">
      <c r="A13" s="18"/>
      <c r="B13" s="9" t="s">
        <v>24</v>
      </c>
      <c r="C13" s="60">
        <v>1933.21</v>
      </c>
      <c r="D13" s="11">
        <v>4497.04</v>
      </c>
      <c r="E13" s="60">
        <v>5799.64</v>
      </c>
      <c r="F13" s="11">
        <v>360.19</v>
      </c>
      <c r="G13" s="60">
        <v>145.18</v>
      </c>
      <c r="H13" s="11">
        <v>759.32</v>
      </c>
      <c r="I13" s="60">
        <v>1914.4</v>
      </c>
      <c r="J13" s="11">
        <v>366.98</v>
      </c>
      <c r="K13" s="60">
        <v>16659.07</v>
      </c>
      <c r="L13" s="11">
        <v>1737.79</v>
      </c>
      <c r="M13" s="60">
        <v>2271.73</v>
      </c>
    </row>
    <row r="14" spans="1:13" ht="29.5" thickBot="1" x14ac:dyDescent="0.4">
      <c r="A14" s="18"/>
      <c r="B14" s="22" t="s">
        <v>9</v>
      </c>
      <c r="C14" s="60">
        <v>200</v>
      </c>
      <c r="D14" s="11">
        <v>200</v>
      </c>
      <c r="E14" s="60">
        <v>200</v>
      </c>
      <c r="F14" s="11">
        <v>200</v>
      </c>
      <c r="G14" s="60">
        <v>200</v>
      </c>
      <c r="H14" s="11">
        <v>200</v>
      </c>
      <c r="I14" s="60">
        <v>200</v>
      </c>
      <c r="J14" s="11">
        <v>200</v>
      </c>
      <c r="K14" s="60">
        <v>200</v>
      </c>
      <c r="L14" s="11">
        <v>200</v>
      </c>
      <c r="M14" s="60">
        <v>200</v>
      </c>
    </row>
    <row r="15" spans="1:13" ht="15" thickBot="1" x14ac:dyDescent="0.4">
      <c r="A15" s="1"/>
      <c r="B15" s="28" t="s">
        <v>10</v>
      </c>
      <c r="C15" s="61">
        <f>SUM(C13:C14)</f>
        <v>2133.21</v>
      </c>
      <c r="D15" s="29">
        <f>SUM(D13:D14)</f>
        <v>4697.04</v>
      </c>
      <c r="E15" s="62">
        <f t="shared" ref="E15:M15" si="0">SUM(E13:E14)</f>
        <v>5999.64</v>
      </c>
      <c r="F15" s="29">
        <f t="shared" si="0"/>
        <v>560.19000000000005</v>
      </c>
      <c r="G15" s="61">
        <f t="shared" si="0"/>
        <v>345.18</v>
      </c>
      <c r="H15" s="29">
        <f t="shared" si="0"/>
        <v>959.32</v>
      </c>
      <c r="I15" s="62">
        <f t="shared" si="0"/>
        <v>2114.4</v>
      </c>
      <c r="J15" s="29">
        <f t="shared" si="0"/>
        <v>566.98</v>
      </c>
      <c r="K15" s="62">
        <f t="shared" si="0"/>
        <v>16859.07</v>
      </c>
      <c r="L15" s="29">
        <f t="shared" si="0"/>
        <v>1937.79</v>
      </c>
      <c r="M15" s="62">
        <f t="shared" si="0"/>
        <v>2471.73</v>
      </c>
    </row>
    <row r="16" spans="1:13" x14ac:dyDescent="0.35">
      <c r="A16" s="1"/>
      <c r="B16" s="2"/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/>
      <c r="B17" s="2"/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1"/>
      <c r="B18" s="2"/>
      <c r="C18" s="17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1"/>
      <c r="B19" s="2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5">
    <mergeCell ref="B1:D1"/>
    <mergeCell ref="E1:F1"/>
    <mergeCell ref="B3:I3"/>
    <mergeCell ref="B5:F5"/>
    <mergeCell ref="B11: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8BC2-951C-4E50-B4E4-C860B432DEBE}">
  <dimension ref="B1:M20"/>
  <sheetViews>
    <sheetView workbookViewId="0">
      <selection activeCell="K7" sqref="K7"/>
    </sheetView>
  </sheetViews>
  <sheetFormatPr defaultRowHeight="14.5" x14ac:dyDescent="0.35"/>
  <cols>
    <col min="2" max="2" width="10.54296875" customWidth="1"/>
    <col min="3" max="3" width="13" customWidth="1"/>
    <col min="4" max="4" width="10.7265625" customWidth="1"/>
    <col min="5" max="5" width="11.1796875" customWidth="1"/>
    <col min="6" max="6" width="10.81640625" customWidth="1"/>
    <col min="9" max="9" width="10.26953125" customWidth="1"/>
    <col min="11" max="11" width="11.7265625" customWidth="1"/>
    <col min="12" max="12" width="11" customWidth="1"/>
    <col min="13" max="13" width="10.453125" customWidth="1"/>
  </cols>
  <sheetData>
    <row r="1" spans="2:13" s="1" customFormat="1" ht="20.25" customHeight="1" x14ac:dyDescent="0.35">
      <c r="B1" s="80" t="s">
        <v>0</v>
      </c>
      <c r="C1" s="80"/>
      <c r="D1" s="80"/>
      <c r="E1" s="81" t="s">
        <v>25</v>
      </c>
      <c r="F1" s="82"/>
    </row>
    <row r="2" spans="2:13" s="1" customFormat="1" x14ac:dyDescent="0.35">
      <c r="B2" s="2"/>
    </row>
    <row r="3" spans="2:13" s="1" customFormat="1" ht="30" customHeight="1" x14ac:dyDescent="0.35">
      <c r="B3" s="83" t="s">
        <v>2</v>
      </c>
      <c r="C3" s="83"/>
      <c r="D3" s="83"/>
      <c r="E3" s="83"/>
      <c r="F3" s="83"/>
      <c r="G3" s="83"/>
      <c r="H3" s="83"/>
      <c r="I3" s="83"/>
    </row>
    <row r="4" spans="2:13" s="1" customFormat="1" ht="15" thickBot="1" x14ac:dyDescent="0.4">
      <c r="B4" s="2"/>
    </row>
    <row r="5" spans="2:13" s="1" customFormat="1" ht="15" thickBot="1" x14ac:dyDescent="0.4">
      <c r="B5" s="90" t="s">
        <v>3</v>
      </c>
      <c r="C5" s="91"/>
      <c r="D5" s="91"/>
      <c r="E5" s="91"/>
      <c r="F5" s="92"/>
    </row>
    <row r="6" spans="2:13" s="3" customFormat="1" ht="30" customHeight="1" thickBot="1" x14ac:dyDescent="0.4">
      <c r="B6" s="37"/>
      <c r="C6" s="54" t="s">
        <v>4</v>
      </c>
      <c r="D6" s="55" t="s">
        <v>5</v>
      </c>
      <c r="E6" s="56" t="s">
        <v>6</v>
      </c>
      <c r="F6" s="57" t="s">
        <v>7</v>
      </c>
    </row>
    <row r="7" spans="2:13" s="3" customFormat="1" ht="29" x14ac:dyDescent="0.35">
      <c r="B7" s="58" t="s">
        <v>26</v>
      </c>
      <c r="C7" s="10">
        <f>2031.2+1577.91+10000-500</f>
        <v>13109.11</v>
      </c>
      <c r="D7" s="11">
        <f>37940.77+2000-12000-180</f>
        <v>27760.769999999997</v>
      </c>
      <c r="E7" s="10">
        <f>5+10000-300</f>
        <v>9705</v>
      </c>
      <c r="F7" s="12">
        <f>0+10000-200</f>
        <v>9800</v>
      </c>
      <c r="H7" s="13"/>
      <c r="I7" s="13"/>
    </row>
    <row r="8" spans="2:13" s="3" customFormat="1" ht="29.5" thickBot="1" x14ac:dyDescent="0.4">
      <c r="B8" s="59" t="s">
        <v>9</v>
      </c>
      <c r="C8" s="10">
        <v>500</v>
      </c>
      <c r="D8" s="11">
        <v>500</v>
      </c>
      <c r="E8" s="10">
        <v>500</v>
      </c>
      <c r="F8" s="12">
        <v>500</v>
      </c>
      <c r="K8" s="1"/>
      <c r="L8" s="1"/>
      <c r="M8" s="1"/>
    </row>
    <row r="9" spans="2:13" s="1" customFormat="1" ht="15" thickBot="1" x14ac:dyDescent="0.4">
      <c r="B9" s="30" t="s">
        <v>10</v>
      </c>
      <c r="C9" s="31">
        <f>SUM(C7:C8)</f>
        <v>13609.11</v>
      </c>
      <c r="D9" s="31">
        <f>SUM(D7:D8)</f>
        <v>28260.769999999997</v>
      </c>
      <c r="E9" s="31">
        <f>SUM(E7:E8)</f>
        <v>10205</v>
      </c>
      <c r="F9" s="32">
        <f>SUM(F7:F8)</f>
        <v>10300</v>
      </c>
    </row>
    <row r="10" spans="2:13" s="1" customFormat="1" ht="15" thickBot="1" x14ac:dyDescent="0.4">
      <c r="B10" s="2"/>
      <c r="C10" s="17"/>
    </row>
    <row r="11" spans="2:13" s="1" customFormat="1" ht="15" thickBot="1" x14ac:dyDescent="0.4">
      <c r="B11" s="87" t="s">
        <v>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</row>
    <row r="12" spans="2:13" s="18" customFormat="1" ht="15" thickBot="1" x14ac:dyDescent="0.4">
      <c r="B12" s="48"/>
      <c r="C12" s="49" t="s">
        <v>12</v>
      </c>
      <c r="D12" s="49" t="s">
        <v>13</v>
      </c>
      <c r="E12" s="49" t="s">
        <v>14</v>
      </c>
      <c r="F12" s="49" t="s">
        <v>15</v>
      </c>
      <c r="G12" s="49" t="s">
        <v>16</v>
      </c>
      <c r="H12" s="49" t="s">
        <v>17</v>
      </c>
      <c r="I12" s="49" t="s">
        <v>18</v>
      </c>
      <c r="J12" s="49" t="s">
        <v>19</v>
      </c>
      <c r="K12" s="49" t="s">
        <v>20</v>
      </c>
      <c r="L12" s="49" t="s">
        <v>21</v>
      </c>
      <c r="M12" s="50" t="s">
        <v>22</v>
      </c>
    </row>
    <row r="13" spans="2:13" s="18" customFormat="1" ht="29" x14ac:dyDescent="0.35">
      <c r="B13" s="51" t="s">
        <v>26</v>
      </c>
      <c r="C13" s="11">
        <v>1933.21</v>
      </c>
      <c r="D13" s="11">
        <v>4497.04</v>
      </c>
      <c r="E13" s="11">
        <f>6299.64-500</f>
        <v>5799.64</v>
      </c>
      <c r="F13" s="11">
        <v>360.19</v>
      </c>
      <c r="G13" s="11">
        <v>145.18</v>
      </c>
      <c r="H13" s="11">
        <v>759.32</v>
      </c>
      <c r="I13" s="11">
        <v>1914.4</v>
      </c>
      <c r="J13" s="11">
        <v>366.98</v>
      </c>
      <c r="K13" s="11">
        <v>16659.07</v>
      </c>
      <c r="L13" s="11">
        <v>1737.79</v>
      </c>
      <c r="M13" s="23">
        <v>2271.73</v>
      </c>
    </row>
    <row r="14" spans="2:13" s="18" customFormat="1" ht="29.5" thickBot="1" x14ac:dyDescent="0.4">
      <c r="B14" s="52" t="s">
        <v>9</v>
      </c>
      <c r="C14" s="11">
        <v>200</v>
      </c>
      <c r="D14" s="11">
        <v>200</v>
      </c>
      <c r="E14" s="11">
        <v>200</v>
      </c>
      <c r="F14" s="11">
        <v>200</v>
      </c>
      <c r="G14" s="11">
        <v>200</v>
      </c>
      <c r="H14" s="11">
        <v>200</v>
      </c>
      <c r="I14" s="11">
        <v>200</v>
      </c>
      <c r="J14" s="11">
        <v>200</v>
      </c>
      <c r="K14" s="11">
        <v>200</v>
      </c>
      <c r="L14" s="11">
        <v>200</v>
      </c>
      <c r="M14" s="23">
        <v>200</v>
      </c>
    </row>
    <row r="15" spans="2:13" s="1" customFormat="1" ht="15" thickBot="1" x14ac:dyDescent="0.4">
      <c r="B15" s="53" t="s">
        <v>10</v>
      </c>
      <c r="C15" s="45">
        <f>SUM(C13:C14)</f>
        <v>2133.21</v>
      </c>
      <c r="D15" s="46">
        <f>SUM(D13:D14)</f>
        <v>4697.04</v>
      </c>
      <c r="E15" s="46">
        <f t="shared" ref="E15:M15" si="0">SUM(E13:E14)</f>
        <v>5999.64</v>
      </c>
      <c r="F15" s="46">
        <f t="shared" si="0"/>
        <v>560.19000000000005</v>
      </c>
      <c r="G15" s="45">
        <f t="shared" si="0"/>
        <v>345.18</v>
      </c>
      <c r="H15" s="46">
        <f t="shared" si="0"/>
        <v>959.32</v>
      </c>
      <c r="I15" s="46">
        <f t="shared" si="0"/>
        <v>2114.4</v>
      </c>
      <c r="J15" s="46">
        <f t="shared" si="0"/>
        <v>566.98</v>
      </c>
      <c r="K15" s="46">
        <f t="shared" si="0"/>
        <v>16859.07</v>
      </c>
      <c r="L15" s="46">
        <f t="shared" si="0"/>
        <v>1937.79</v>
      </c>
      <c r="M15" s="47">
        <f t="shared" si="0"/>
        <v>2471.73</v>
      </c>
    </row>
    <row r="16" spans="2:13" s="1" customFormat="1" x14ac:dyDescent="0.35">
      <c r="B16" s="2"/>
      <c r="C16" s="17"/>
    </row>
    <row r="17" spans="2:3" s="1" customFormat="1" x14ac:dyDescent="0.35">
      <c r="B17" s="2"/>
      <c r="C17" s="17"/>
    </row>
    <row r="18" spans="2:3" s="1" customFormat="1" x14ac:dyDescent="0.35">
      <c r="B18" s="2"/>
      <c r="C18" s="17"/>
    </row>
    <row r="19" spans="2:3" s="1" customFormat="1" x14ac:dyDescent="0.35">
      <c r="B19" s="2"/>
      <c r="C19" s="17"/>
    </row>
    <row r="20" spans="2:3" s="1" customFormat="1" x14ac:dyDescent="0.35">
      <c r="B20" s="2"/>
    </row>
  </sheetData>
  <mergeCells count="5">
    <mergeCell ref="B1:D1"/>
    <mergeCell ref="E1:F1"/>
    <mergeCell ref="B3:I3"/>
    <mergeCell ref="B5:F5"/>
    <mergeCell ref="B11:M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113A-DA31-4067-99D2-9935B85CC195}">
  <dimension ref="A1:M21"/>
  <sheetViews>
    <sheetView workbookViewId="0">
      <selection activeCell="B14" sqref="B14"/>
    </sheetView>
  </sheetViews>
  <sheetFormatPr defaultRowHeight="14.5" x14ac:dyDescent="0.35"/>
  <cols>
    <col min="2" max="3" width="14.54296875" customWidth="1"/>
    <col min="4" max="4" width="11.54296875" customWidth="1"/>
    <col min="5" max="5" width="11.1796875" customWidth="1"/>
    <col min="6" max="6" width="11.26953125" customWidth="1"/>
    <col min="9" max="9" width="12.1796875" customWidth="1"/>
    <col min="11" max="11" width="10.7265625" customWidth="1"/>
    <col min="12" max="13" width="11" customWidth="1"/>
  </cols>
  <sheetData>
    <row r="1" spans="1:13" s="1" customFormat="1" ht="30" customHeight="1" x14ac:dyDescent="0.35">
      <c r="A1" s="1" t="s">
        <v>27</v>
      </c>
      <c r="B1" s="80" t="s">
        <v>0</v>
      </c>
      <c r="C1" s="80"/>
      <c r="D1" s="80"/>
      <c r="E1" s="81" t="s">
        <v>28</v>
      </c>
      <c r="F1" s="82"/>
    </row>
    <row r="2" spans="1:13" s="1" customFormat="1" ht="30" customHeight="1" x14ac:dyDescent="0.35">
      <c r="B2" s="2"/>
    </row>
    <row r="3" spans="1:13" s="1" customFormat="1" ht="30" customHeight="1" x14ac:dyDescent="0.35">
      <c r="B3" s="83" t="s">
        <v>2</v>
      </c>
      <c r="C3" s="83"/>
      <c r="D3" s="83"/>
      <c r="E3" s="83"/>
      <c r="F3" s="83"/>
      <c r="G3" s="83"/>
      <c r="H3" s="83"/>
      <c r="I3" s="83"/>
    </row>
    <row r="4" spans="1:13" s="1" customFormat="1" ht="30" customHeight="1" thickBot="1" x14ac:dyDescent="0.4">
      <c r="B4" s="2"/>
    </row>
    <row r="5" spans="1:13" s="1" customFormat="1" ht="30" customHeight="1" x14ac:dyDescent="0.35">
      <c r="B5" s="84" t="s">
        <v>3</v>
      </c>
      <c r="C5" s="85"/>
      <c r="D5" s="85"/>
      <c r="E5" s="85"/>
      <c r="F5" s="86"/>
    </row>
    <row r="6" spans="1:13" s="3" customFormat="1" ht="30" customHeight="1" x14ac:dyDescent="0.35">
      <c r="B6" s="4"/>
      <c r="C6" s="5" t="s">
        <v>4</v>
      </c>
      <c r="D6" s="6" t="s">
        <v>5</v>
      </c>
      <c r="E6" s="7" t="s">
        <v>6</v>
      </c>
      <c r="F6" s="8" t="s">
        <v>7</v>
      </c>
    </row>
    <row r="7" spans="1:13" s="3" customFormat="1" ht="30" customHeight="1" x14ac:dyDescent="0.35">
      <c r="B7" s="9" t="s">
        <v>29</v>
      </c>
      <c r="C7" s="10">
        <v>3609.11</v>
      </c>
      <c r="D7" s="11">
        <f>37940.77+2000-12000</f>
        <v>27940.769999999997</v>
      </c>
      <c r="E7" s="10">
        <v>5</v>
      </c>
      <c r="F7" s="12" t="s">
        <v>30</v>
      </c>
      <c r="H7" s="13"/>
      <c r="I7" s="13"/>
    </row>
    <row r="8" spans="1:13" s="3" customFormat="1" ht="30" customHeight="1" x14ac:dyDescent="0.35">
      <c r="B8" s="9" t="s">
        <v>31</v>
      </c>
      <c r="C8" s="10">
        <v>10000</v>
      </c>
      <c r="D8" s="11" t="s">
        <v>32</v>
      </c>
      <c r="E8" s="10">
        <v>10000</v>
      </c>
      <c r="F8" s="12">
        <v>10000</v>
      </c>
      <c r="H8" s="13"/>
      <c r="I8" s="13"/>
    </row>
    <row r="9" spans="1:13" s="3" customFormat="1" ht="30" customHeight="1" x14ac:dyDescent="0.35">
      <c r="B9" s="9" t="s">
        <v>9</v>
      </c>
      <c r="C9" s="10">
        <v>500</v>
      </c>
      <c r="D9" s="11">
        <v>500</v>
      </c>
      <c r="E9" s="10">
        <v>500</v>
      </c>
      <c r="F9" s="12">
        <v>500</v>
      </c>
      <c r="K9" s="1"/>
      <c r="L9" s="1"/>
      <c r="M9" s="1"/>
    </row>
    <row r="10" spans="1:13" s="1" customFormat="1" ht="30" customHeight="1" thickBot="1" x14ac:dyDescent="0.4">
      <c r="B10" s="14" t="s">
        <v>10</v>
      </c>
      <c r="C10" s="15">
        <f>SUM(C7:C9)</f>
        <v>14109.11</v>
      </c>
      <c r="D10" s="15">
        <f>SUM(D7:D9)</f>
        <v>28440.769999999997</v>
      </c>
      <c r="E10" s="15">
        <f>SUM(E7:E9)</f>
        <v>10505</v>
      </c>
      <c r="F10" s="16">
        <f>SUM(F7:F9)</f>
        <v>10500</v>
      </c>
    </row>
    <row r="11" spans="1:13" s="1" customFormat="1" ht="30" customHeight="1" thickBot="1" x14ac:dyDescent="0.4">
      <c r="B11" s="2"/>
      <c r="C11" s="17"/>
    </row>
    <row r="12" spans="1:13" s="1" customFormat="1" ht="30" customHeight="1" x14ac:dyDescent="0.35">
      <c r="B12" s="93" t="s">
        <v>11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3" s="18" customFormat="1" ht="30" customHeight="1" x14ac:dyDescent="0.35">
      <c r="B13" s="19"/>
      <c r="C13" s="20" t="s">
        <v>12</v>
      </c>
      <c r="D13" s="20" t="s">
        <v>13</v>
      </c>
      <c r="E13" s="20" t="s">
        <v>14</v>
      </c>
      <c r="F13" s="20" t="s">
        <v>15</v>
      </c>
      <c r="G13" s="20" t="s">
        <v>16</v>
      </c>
      <c r="H13" s="20" t="s">
        <v>17</v>
      </c>
      <c r="I13" s="20" t="s">
        <v>18</v>
      </c>
      <c r="J13" s="20" t="s">
        <v>19</v>
      </c>
      <c r="K13" s="20" t="s">
        <v>20</v>
      </c>
      <c r="L13" s="20" t="s">
        <v>21</v>
      </c>
      <c r="M13" s="21" t="s">
        <v>22</v>
      </c>
    </row>
    <row r="14" spans="1:13" s="18" customFormat="1" ht="30" customHeight="1" x14ac:dyDescent="0.35">
      <c r="B14" s="22" t="s">
        <v>29</v>
      </c>
      <c r="C14" s="11">
        <v>1933.21</v>
      </c>
      <c r="D14" s="11">
        <v>4497.04</v>
      </c>
      <c r="E14" s="11">
        <v>6299.64</v>
      </c>
      <c r="F14" s="11">
        <v>360.19</v>
      </c>
      <c r="G14" s="11">
        <v>145.18</v>
      </c>
      <c r="H14" s="11">
        <v>759.32</v>
      </c>
      <c r="I14" s="11">
        <v>1914.4</v>
      </c>
      <c r="J14" s="11">
        <v>366.98</v>
      </c>
      <c r="K14" s="11">
        <v>16659.07</v>
      </c>
      <c r="L14" s="11">
        <v>1737.79</v>
      </c>
      <c r="M14" s="23">
        <v>2271.73</v>
      </c>
    </row>
    <row r="15" spans="1:13" s="18" customFormat="1" ht="30" customHeight="1" x14ac:dyDescent="0.35">
      <c r="B15" s="22" t="s">
        <v>9</v>
      </c>
      <c r="C15" s="11">
        <v>200</v>
      </c>
      <c r="D15" s="11">
        <v>200</v>
      </c>
      <c r="E15" s="11">
        <v>200</v>
      </c>
      <c r="F15" s="11">
        <v>200</v>
      </c>
      <c r="G15" s="11">
        <v>200</v>
      </c>
      <c r="H15" s="11">
        <v>200</v>
      </c>
      <c r="I15" s="11">
        <v>200</v>
      </c>
      <c r="J15" s="11">
        <v>200</v>
      </c>
      <c r="K15" s="11">
        <v>200</v>
      </c>
      <c r="L15" s="11">
        <v>200</v>
      </c>
      <c r="M15" s="23">
        <v>200</v>
      </c>
    </row>
    <row r="16" spans="1:13" s="1" customFormat="1" ht="30" customHeight="1" thickBot="1" x14ac:dyDescent="0.4">
      <c r="B16" s="24" t="s">
        <v>10</v>
      </c>
      <c r="C16" s="25">
        <f>SUM(C14:C15)</f>
        <v>2133.21</v>
      </c>
      <c r="D16" s="26">
        <f>SUM(D14:D15)</f>
        <v>4697.04</v>
      </c>
      <c r="E16" s="26">
        <f t="shared" ref="E16:M16" si="0">SUM(E14:E15)</f>
        <v>6499.64</v>
      </c>
      <c r="F16" s="26">
        <f t="shared" si="0"/>
        <v>560.19000000000005</v>
      </c>
      <c r="G16" s="25">
        <f t="shared" si="0"/>
        <v>345.18</v>
      </c>
      <c r="H16" s="26">
        <f t="shared" si="0"/>
        <v>959.32</v>
      </c>
      <c r="I16" s="26">
        <f t="shared" si="0"/>
        <v>2114.4</v>
      </c>
      <c r="J16" s="26">
        <f t="shared" si="0"/>
        <v>566.98</v>
      </c>
      <c r="K16" s="26">
        <f t="shared" si="0"/>
        <v>16859.07</v>
      </c>
      <c r="L16" s="26">
        <f t="shared" si="0"/>
        <v>1937.79</v>
      </c>
      <c r="M16" s="27">
        <f t="shared" si="0"/>
        <v>2471.73</v>
      </c>
    </row>
    <row r="17" spans="2:3" s="1" customFormat="1" ht="30" customHeight="1" x14ac:dyDescent="0.35">
      <c r="B17" s="2"/>
      <c r="C17" s="17"/>
    </row>
    <row r="18" spans="2:3" s="1" customFormat="1" ht="30" customHeight="1" x14ac:dyDescent="0.35">
      <c r="B18" s="2"/>
      <c r="C18" s="17"/>
    </row>
    <row r="19" spans="2:3" s="1" customFormat="1" ht="30" customHeight="1" x14ac:dyDescent="0.35">
      <c r="B19" s="2"/>
      <c r="C19" s="17"/>
    </row>
    <row r="20" spans="2:3" s="1" customFormat="1" ht="30" customHeight="1" x14ac:dyDescent="0.35">
      <c r="B20" s="2"/>
      <c r="C20" s="17"/>
    </row>
    <row r="21" spans="2:3" s="1" customFormat="1" ht="30" customHeight="1" x14ac:dyDescent="0.35">
      <c r="B21" s="2"/>
    </row>
  </sheetData>
  <mergeCells count="5">
    <mergeCell ref="B1:D1"/>
    <mergeCell ref="E1:F1"/>
    <mergeCell ref="B3:I3"/>
    <mergeCell ref="B5:F5"/>
    <mergeCell ref="B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Sept. 2021</vt:lpstr>
      <vt:lpstr>June 2021</vt:lpstr>
      <vt:lpstr>April 2021</vt:lpstr>
      <vt:lpstr>Feb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</dc:creator>
  <cp:keywords/>
  <dc:description/>
  <cp:lastModifiedBy>Lesley Bourne</cp:lastModifiedBy>
  <cp:revision/>
  <dcterms:created xsi:type="dcterms:W3CDTF">2021-05-03T21:51:35Z</dcterms:created>
  <dcterms:modified xsi:type="dcterms:W3CDTF">2021-11-02T22:44:39Z</dcterms:modified>
  <cp:category/>
  <cp:contentStatus/>
</cp:coreProperties>
</file>